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zquez\Desktop\CESAR SEVAC\OBLIGACIONES DE TRASPARENCIA DEL TITULO V DE LGCG\"/>
    </mc:Choice>
  </mc:AlternateContent>
  <bookViews>
    <workbookView xWindow="0" yWindow="0" windowWidth="28800" windowHeight="11835"/>
  </bookViews>
  <sheets>
    <sheet name="Hoja1" sheetId="2" r:id="rId1"/>
  </sheets>
  <definedNames>
    <definedName name="_xlnm.Print_Area" localSheetId="0">Hoja1!$A$1:$N$72</definedName>
  </definedNames>
  <calcPr calcId="152511"/>
</workbook>
</file>

<file path=xl/calcChain.xml><?xml version="1.0" encoding="utf-8"?>
<calcChain xmlns="http://schemas.openxmlformats.org/spreadsheetml/2006/main">
  <c r="H42" i="2" l="1"/>
  <c r="H13" i="2"/>
  <c r="H12" i="2" s="1"/>
  <c r="H5" i="2"/>
  <c r="H11" i="2"/>
  <c r="G42" i="2"/>
  <c r="G41" i="2" s="1"/>
  <c r="G13" i="2"/>
  <c r="G11" i="2"/>
  <c r="G4" i="2" s="1"/>
  <c r="G5" i="2"/>
  <c r="F42" i="2"/>
  <c r="F41" i="2" s="1"/>
  <c r="F13" i="2"/>
  <c r="F11" i="2"/>
  <c r="F5" i="2"/>
  <c r="F4" i="2" s="1"/>
  <c r="E42" i="2"/>
  <c r="E13" i="2"/>
  <c r="E11" i="2"/>
  <c r="E4" i="2" s="1"/>
  <c r="E5" i="2"/>
  <c r="D42" i="2"/>
  <c r="D41" i="2" s="1"/>
  <c r="D13" i="2"/>
  <c r="D11" i="2"/>
  <c r="D4" i="2" s="1"/>
  <c r="D5" i="2"/>
  <c r="E41" i="2"/>
  <c r="H41" i="2"/>
  <c r="D21" i="2"/>
  <c r="E21" i="2"/>
  <c r="F21" i="2"/>
  <c r="G21" i="2"/>
  <c r="H21" i="2"/>
  <c r="D12" i="2"/>
  <c r="E12" i="2"/>
  <c r="F12" i="2"/>
  <c r="G12" i="2"/>
  <c r="C41" i="2"/>
  <c r="C42" i="2"/>
  <c r="C21" i="2"/>
  <c r="C13" i="2"/>
  <c r="C12" i="2" s="1"/>
  <c r="C5" i="2"/>
  <c r="C11" i="2"/>
  <c r="C9" i="2"/>
  <c r="H4" i="2" l="1"/>
  <c r="C4" i="2"/>
</calcChain>
</file>

<file path=xl/sharedStrings.xml><?xml version="1.0" encoding="utf-8"?>
<sst xmlns="http://schemas.openxmlformats.org/spreadsheetml/2006/main" count="85" uniqueCount="85">
  <si>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</si>
  <si>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</si>
  <si>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</si>
  <si>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</si>
  <si>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</si>
  <si>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</si>
  <si>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</si>
  <si>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</si>
  <si>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</si>
  <si>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</si>
  <si>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</si>
  <si>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</si>
  <si>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</si>
  <si>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</si>
  <si>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</si>
  <si>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 Personal  de Carácter Permanente</t>
  </si>
  <si>
    <t>Remuneraciones al  Personal  de Carácter Transitorio</t>
  </si>
  <si>
    <t>Remuneraciones  Adicionales  y Especiales</t>
  </si>
  <si>
    <t>Seguridad Social</t>
  </si>
  <si>
    <t>Otras  Prestaciones  Sociales  y Económicas</t>
  </si>
  <si>
    <t>Previsiones</t>
  </si>
  <si>
    <t>Pago de Estímulos a Servidores Públicos</t>
  </si>
  <si>
    <t>Materiales y Suministros</t>
  </si>
  <si>
    <t>Servicios Oficiales</t>
  </si>
  <si>
    <t>Ayudas Sociales</t>
  </si>
  <si>
    <t>Pensiones y Jubilaciones</t>
  </si>
  <si>
    <t>Mobiliario       y       Equipo       de Administración</t>
  </si>
  <si>
    <t>Otros Servicios Generales</t>
  </si>
  <si>
    <t>Servicios de Traslado y Viáticos</t>
  </si>
  <si>
    <t>Servicios Básicos</t>
  </si>
  <si>
    <t>Servicios de Arrendamiento</t>
  </si>
  <si>
    <t>Servicios               Profesionales, Científicos,   Técnicos   y   Otros Servicios</t>
  </si>
  <si>
    <t>Servicios Financieros, Bancarios y Comerciales</t>
  </si>
  <si>
    <t>Servicios        de        Instalación, Reparación,    Mantenimiento    y Conservación</t>
  </si>
  <si>
    <t>Servicios     de     Comunicación Social y Publicidad</t>
  </si>
  <si>
    <t>Vestuario,  Blancos,  Prendas  de Protección          y          Artículos Deportivos</t>
  </si>
  <si>
    <t>Combustibles,     Lubricantes     y Aditivos</t>
  </si>
  <si>
    <t>Materiales    de    Administración, Emisión     de     Documentos    y Artículos Oficiales
Alimentos y Utensilios</t>
  </si>
  <si>
    <t>Materias Primas y Materiales de Producción y Comercialización</t>
  </si>
  <si>
    <t>Materiales     y     Artículos     de Construcción y de Reparación</t>
  </si>
  <si>
    <t>Productos                    Químicos, Farmacéuticos y de Laboratorio</t>
  </si>
  <si>
    <t>Materiales   y   Suministros   para Seguridad</t>
  </si>
  <si>
    <t>Herramientas,    Refacciones    y Accesorios Menores</t>
  </si>
  <si>
    <t>Servicios Generales</t>
  </si>
  <si>
    <t>Transferencias       Internas       y Asignaciones al Sector Público</t>
  </si>
  <si>
    <t>Transferencias    al    Resto    del Sector Público</t>
  </si>
  <si>
    <t>Subsidios y Subvenciones</t>
  </si>
  <si>
    <t>Transferencias  a  Fideicomisos, Mandatos y Otros Análogos</t>
  </si>
  <si>
    <t>Transferencias  a  la  Seguridad Social</t>
  </si>
  <si>
    <t>Donativos</t>
  </si>
  <si>
    <t>Transferencias al Exterior</t>
  </si>
  <si>
    <t>Bienes     Muebles,     Inmuebles     e Intangibles</t>
  </si>
  <si>
    <t>Vehículos      y       Equipo       de Transporte</t>
  </si>
  <si>
    <t>Bienes Inmuebles</t>
  </si>
  <si>
    <t>Activos Intangibles</t>
  </si>
  <si>
    <t>Participaciones</t>
  </si>
  <si>
    <t>Aportaciones</t>
  </si>
  <si>
    <t>Deuda Pública</t>
  </si>
  <si>
    <t>Comisiones de la Deuda Pública</t>
  </si>
  <si>
    <t>Gastos de la Deuda Pública</t>
  </si>
  <si>
    <t>Costo por Coberturas</t>
  </si>
  <si>
    <t>Mobiliario y Equipo Educacional y Recreativo</t>
  </si>
  <si>
    <t>Equipo de Defensa y Seguridad</t>
  </si>
  <si>
    <t>Maquinaria,   Otros   Equipos   y Herramientas</t>
  </si>
  <si>
    <t>Activos Biológicos</t>
  </si>
  <si>
    <t>Inversión Pública</t>
  </si>
  <si>
    <t>Obra   Pública   en   Bienes   de Dominio Publico</t>
  </si>
  <si>
    <t>Obra Pública en Bienes Propios</t>
  </si>
  <si>
    <t>Proyectos        Productivos        y Acciones de Fomento</t>
  </si>
  <si>
    <t>Inversiones    Financieras    y    Otras Provisiones</t>
  </si>
  <si>
    <t>Inversiones para el  Fomento de Actividades Productivas</t>
  </si>
  <si>
    <t>Acciones  y   Participaciones  de Capital</t>
  </si>
  <si>
    <t>Compra de Títulos y Valores Concesión de Préstamos</t>
  </si>
  <si>
    <t>Inversiones    en    Fideicomisos, Mandatos y Otros Análogos</t>
  </si>
  <si>
    <t>Otras Inversiones Financieras</t>
  </si>
  <si>
    <t>Provisiones  para  Contingencias y Otras Erogaciones Especiales</t>
  </si>
  <si>
    <t>Participaciones y Aportaciones</t>
  </si>
  <si>
    <t>Convenios</t>
  </si>
  <si>
    <t>Amortización     de     la     Deuda Pública</t>
  </si>
  <si>
    <t>Intereses de la Deuda Pública</t>
  </si>
  <si>
    <t>Apoyos Financieros</t>
  </si>
  <si>
    <t>Transferencias,  Asignaciones, Subsidios y Otras Ayudas</t>
  </si>
  <si>
    <t>Adeudos    de    Ejercicios    Fiscales Anteriores (ADEFAS)</t>
  </si>
  <si>
    <t>TRIBUNAL DE LO ADMINISTRATIVO DEL PODER JUDICIAL DEL ESTADO DE JALISCO
Calendario de Presupuesto de Egresos del Ejercicio Fiscal del 01 de Enero al 30 Junio del 2017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</si>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</sst>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5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left" vertical="top" wrapText="1"/>
    </xf>
    <xf numFmtId="43" fontId="6" fillId="0" borderId="4" xfId="1" applyFont="1" applyFill="1" applyBorder="1" applyAlignment="1">
      <alignment horizontal="left" vertical="top" wrapText="1" indent="1"/>
    </xf>
    <xf numFmtId="43" fontId="1" fillId="0" borderId="4" xfId="1" applyFont="1" applyFill="1" applyBorder="1" applyAlignment="1">
      <alignment horizontal="left" vertical="center" wrapText="1"/>
    </xf>
    <xf numFmtId="43" fontId="0" fillId="0" borderId="4" xfId="1" applyFont="1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46" zoomScale="130" zoomScaleNormal="130" workbookViewId="0">
      <selection activeCell="C73" sqref="C73:L73"/>
    </sheetView>
  </sheetViews>
  <sheetFormatPr baseColWidth="10" defaultRowHeight="12" customHeight="1" x14ac:dyDescent="0.2"/>
  <cols>
    <col min="1" max="1" width="56.6640625" customWidth="1"/>
    <col min="2" max="2" width="15.33203125" hidden="1" customWidth="1"/>
    <col min="3" max="5" width="15.33203125" style="14" customWidth="1"/>
    <col min="6" max="6" width="18.5" style="14" customWidth="1"/>
    <col min="7" max="7" width="15.6640625" style="14" customWidth="1"/>
    <col min="8" max="10" width="15.33203125" style="14" customWidth="1"/>
    <col min="11" max="11" width="18.33203125" customWidth="1"/>
    <col min="12" max="12" width="15.33203125" customWidth="1"/>
    <col min="13" max="13" width="17" customWidth="1"/>
    <col min="14" max="14" width="15.33203125" customWidth="1"/>
  </cols>
  <sheetData>
    <row r="1" spans="1:14" ht="48.75" customHeight="1" x14ac:dyDescent="0.2">
      <c r="A1" s="16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24" customHeight="1" x14ac:dyDescent="0.2">
      <c r="A2" s="7"/>
      <c r="B2" s="8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10" t="s">
        <v>5</v>
      </c>
      <c r="H2" s="10" t="s">
        <v>6</v>
      </c>
      <c r="I2" s="11" t="s">
        <v>7</v>
      </c>
      <c r="J2" s="10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ht="26.25" customHeight="1" x14ac:dyDescent="0.2">
      <c r="A3" s="9" t="s">
        <v>13</v>
      </c>
      <c r="B3" s="1"/>
      <c r="C3" s="12"/>
      <c r="D3" s="12"/>
      <c r="E3" s="12"/>
      <c r="F3" s="12"/>
      <c r="G3" s="12"/>
      <c r="H3" s="12"/>
      <c r="I3" s="12"/>
      <c r="J3" s="12"/>
      <c r="K3" s="1"/>
      <c r="L3" s="1"/>
      <c r="M3" s="1"/>
      <c r="N3" s="1"/>
    </row>
    <row r="4" spans="1:14" ht="15.75" x14ac:dyDescent="0.25">
      <c r="A4" s="3" t="s">
        <v>14</v>
      </c>
      <c r="B4" s="2"/>
      <c r="C4" s="15">
        <f>SUM(C5:C11)</f>
        <v>8824886.870000001</v>
      </c>
      <c r="D4" s="15">
        <f t="shared" ref="D4:H4" si="0">SUM(D5:D11)</f>
        <v>8869183.3900000006</v>
      </c>
      <c r="E4" s="15">
        <f t="shared" si="0"/>
        <v>9333064.1099999994</v>
      </c>
      <c r="F4" s="15">
        <f t="shared" si="0"/>
        <v>16415008.709999999</v>
      </c>
      <c r="G4" s="15">
        <f t="shared" si="0"/>
        <v>6160925.4100000001</v>
      </c>
      <c r="H4" s="15">
        <f t="shared" si="0"/>
        <v>9625072.8000000007</v>
      </c>
      <c r="I4" s="13"/>
      <c r="J4" s="13"/>
      <c r="K4" s="2"/>
      <c r="L4" s="2"/>
      <c r="M4" s="2"/>
      <c r="N4" s="2"/>
    </row>
    <row r="5" spans="1:14" ht="12" customHeight="1" x14ac:dyDescent="0.2">
      <c r="A5" s="2" t="s">
        <v>15</v>
      </c>
      <c r="B5" s="2"/>
      <c r="C5" s="13">
        <f>5076999.52-290226.03</f>
        <v>4786773.4899999993</v>
      </c>
      <c r="D5" s="13">
        <f>5075963.03-290226.03</f>
        <v>4785737</v>
      </c>
      <c r="E5" s="13">
        <f>5517894.33-311974.52</f>
        <v>5205919.8100000005</v>
      </c>
      <c r="F5" s="13">
        <f>7828485.06-290226.03</f>
        <v>7538259.0299999993</v>
      </c>
      <c r="G5" s="13">
        <f>2609495.02-290226.03</f>
        <v>2319268.9900000002</v>
      </c>
      <c r="H5" s="13">
        <f>5807323.92-290226.03</f>
        <v>5517097.8899999997</v>
      </c>
      <c r="I5" s="13"/>
      <c r="J5" s="13"/>
      <c r="K5" s="2"/>
      <c r="L5" s="2"/>
      <c r="M5" s="2"/>
      <c r="N5" s="2"/>
    </row>
    <row r="6" spans="1:14" ht="12" customHeight="1" x14ac:dyDescent="0.2">
      <c r="A6" s="2" t="s">
        <v>16</v>
      </c>
      <c r="B6" s="2"/>
      <c r="C6" s="13">
        <v>202339.01</v>
      </c>
      <c r="D6" s="13">
        <v>238285.28</v>
      </c>
      <c r="E6" s="13">
        <v>209336.95999999999</v>
      </c>
      <c r="F6" s="13">
        <v>416487.21</v>
      </c>
      <c r="G6" s="13">
        <v>83071.41</v>
      </c>
      <c r="H6" s="13">
        <v>187793.51</v>
      </c>
      <c r="I6" s="13"/>
      <c r="J6" s="13"/>
      <c r="K6" s="2"/>
      <c r="L6" s="2"/>
      <c r="M6" s="2"/>
      <c r="N6" s="2"/>
    </row>
    <row r="7" spans="1:14" ht="12" customHeight="1" x14ac:dyDescent="0.2">
      <c r="A7" s="2" t="s">
        <v>17</v>
      </c>
      <c r="B7" s="2"/>
      <c r="C7" s="13">
        <v>2179351.1</v>
      </c>
      <c r="D7" s="13">
        <v>2179351.7000000002</v>
      </c>
      <c r="E7" s="13">
        <v>2206012.9700000002</v>
      </c>
      <c r="F7" s="13">
        <v>6674496.9199999999</v>
      </c>
      <c r="G7" s="13">
        <v>2142027.0099999998</v>
      </c>
      <c r="H7" s="13">
        <v>2193755.5299999998</v>
      </c>
      <c r="I7" s="13"/>
      <c r="J7" s="13"/>
      <c r="K7" s="2"/>
      <c r="L7" s="2"/>
      <c r="M7" s="2"/>
      <c r="N7" s="2"/>
    </row>
    <row r="8" spans="1:14" ht="15.75" x14ac:dyDescent="0.25">
      <c r="A8" s="3" t="s">
        <v>18</v>
      </c>
      <c r="B8" s="2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  <c r="K8" s="2"/>
      <c r="L8" s="2"/>
      <c r="M8" s="2"/>
      <c r="N8" s="2"/>
    </row>
    <row r="9" spans="1:14" ht="12" customHeight="1" x14ac:dyDescent="0.2">
      <c r="A9" s="2" t="s">
        <v>19</v>
      </c>
      <c r="B9" s="2"/>
      <c r="C9" s="13">
        <f>1229528.4</f>
        <v>1229528.3999999999</v>
      </c>
      <c r="D9" s="13">
        <v>1231350.81</v>
      </c>
      <c r="E9" s="13">
        <v>1255596.52</v>
      </c>
      <c r="F9" s="13">
        <v>1307382.54</v>
      </c>
      <c r="G9" s="13">
        <v>1232901.21</v>
      </c>
      <c r="H9" s="13">
        <v>1274436.71</v>
      </c>
      <c r="I9" s="13"/>
      <c r="J9" s="13"/>
      <c r="K9" s="2"/>
      <c r="L9" s="2"/>
      <c r="M9" s="2"/>
      <c r="N9" s="2"/>
    </row>
    <row r="10" spans="1:14" ht="12" customHeight="1" x14ac:dyDescent="0.2">
      <c r="A10" s="2" t="s">
        <v>20</v>
      </c>
      <c r="B10" s="2"/>
      <c r="C10" s="13">
        <v>95524.06</v>
      </c>
      <c r="D10" s="13">
        <v>95737.74</v>
      </c>
      <c r="E10" s="13">
        <v>95648</v>
      </c>
      <c r="F10" s="13">
        <v>143472</v>
      </c>
      <c r="G10" s="13">
        <v>47824</v>
      </c>
      <c r="H10" s="13">
        <v>104872</v>
      </c>
      <c r="I10" s="13"/>
      <c r="J10" s="13"/>
      <c r="K10" s="2"/>
      <c r="L10" s="2"/>
      <c r="M10" s="2"/>
      <c r="N10" s="2"/>
    </row>
    <row r="11" spans="1:14" ht="12" customHeight="1" x14ac:dyDescent="0.2">
      <c r="A11" s="2" t="s">
        <v>21</v>
      </c>
      <c r="B11" s="2"/>
      <c r="C11" s="13">
        <f>290226.03+41144.78</f>
        <v>331370.81000000006</v>
      </c>
      <c r="D11" s="13">
        <f>290226.03+48494.83</f>
        <v>338720.86000000004</v>
      </c>
      <c r="E11" s="13">
        <f>48575.33+311974.52</f>
        <v>360549.85000000003</v>
      </c>
      <c r="F11" s="13">
        <f>44684.98+290226.03</f>
        <v>334911.01</v>
      </c>
      <c r="G11" s="13">
        <f>45606.76+290226.03</f>
        <v>335832.79000000004</v>
      </c>
      <c r="H11" s="13">
        <f>56891.13+290226.03</f>
        <v>347117.16000000003</v>
      </c>
      <c r="I11" s="13"/>
      <c r="J11" s="13"/>
      <c r="K11" s="2"/>
      <c r="L11" s="2"/>
      <c r="M11" s="2"/>
      <c r="N11" s="2"/>
    </row>
    <row r="12" spans="1:14" ht="15.75" x14ac:dyDescent="0.25">
      <c r="A12" s="3" t="s">
        <v>22</v>
      </c>
      <c r="B12" s="2"/>
      <c r="C12" s="15">
        <f>SUM(C13:C20)</f>
        <v>169650.94</v>
      </c>
      <c r="D12" s="15">
        <f t="shared" ref="D12:H12" si="1">SUM(D13:D20)</f>
        <v>148774.94</v>
      </c>
      <c r="E12" s="15">
        <f t="shared" si="1"/>
        <v>212730.95</v>
      </c>
      <c r="F12" s="15">
        <f t="shared" si="1"/>
        <v>148714.88</v>
      </c>
      <c r="G12" s="15">
        <f t="shared" si="1"/>
        <v>160955.81</v>
      </c>
      <c r="H12" s="15">
        <f t="shared" si="1"/>
        <v>193618.63999999998</v>
      </c>
      <c r="I12" s="13"/>
      <c r="J12" s="13"/>
      <c r="K12" s="2"/>
      <c r="L12" s="2"/>
      <c r="M12" s="2"/>
      <c r="N12" s="2"/>
    </row>
    <row r="13" spans="1:14" ht="40.5" customHeight="1" x14ac:dyDescent="0.2">
      <c r="A13" s="4" t="s">
        <v>37</v>
      </c>
      <c r="B13" s="2"/>
      <c r="C13" s="13">
        <f>73187.24+4930.7</f>
        <v>78117.94</v>
      </c>
      <c r="D13" s="13">
        <f>43035.74+16833.36</f>
        <v>59869.1</v>
      </c>
      <c r="E13" s="13">
        <f>114441.95+8277</f>
        <v>122718.95</v>
      </c>
      <c r="F13" s="13">
        <f>57291.52+7610.36</f>
        <v>64901.88</v>
      </c>
      <c r="G13" s="13">
        <f>61137.72+11247.32</f>
        <v>72385.040000000008</v>
      </c>
      <c r="H13" s="13">
        <f>96412.56+9862.76</f>
        <v>106275.31999999999</v>
      </c>
      <c r="I13" s="13"/>
      <c r="J13" s="13"/>
      <c r="K13" s="2"/>
      <c r="L13" s="2"/>
      <c r="M13" s="2"/>
      <c r="N13" s="2"/>
    </row>
    <row r="14" spans="1:14" ht="12" customHeight="1" x14ac:dyDescent="0.2">
      <c r="A14" s="4" t="s">
        <v>38</v>
      </c>
      <c r="B14" s="2"/>
      <c r="C14" s="13">
        <v>0</v>
      </c>
      <c r="D14" s="13"/>
      <c r="E14" s="13"/>
      <c r="F14" s="13"/>
      <c r="G14" s="13"/>
      <c r="H14" s="13"/>
      <c r="I14" s="13"/>
      <c r="J14" s="13"/>
      <c r="K14" s="2"/>
      <c r="L14" s="2"/>
      <c r="M14" s="2"/>
      <c r="N14" s="2"/>
    </row>
    <row r="15" spans="1:14" ht="21" customHeight="1" x14ac:dyDescent="0.2">
      <c r="A15" s="4" t="s">
        <v>39</v>
      </c>
      <c r="B15" s="2"/>
      <c r="C15" s="13">
        <v>760</v>
      </c>
      <c r="D15" s="13">
        <v>412</v>
      </c>
      <c r="E15" s="13">
        <v>605</v>
      </c>
      <c r="F15" s="13">
        <v>0</v>
      </c>
      <c r="G15" s="13">
        <v>1219.96</v>
      </c>
      <c r="H15" s="13">
        <v>2392</v>
      </c>
      <c r="I15" s="13"/>
      <c r="J15" s="13"/>
      <c r="K15" s="2"/>
      <c r="L15" s="2"/>
      <c r="M15" s="2"/>
      <c r="N15" s="2"/>
    </row>
    <row r="16" spans="1:14" ht="25.5" customHeight="1" x14ac:dyDescent="0.2">
      <c r="A16" s="4" t="s">
        <v>40</v>
      </c>
      <c r="B16" s="2"/>
      <c r="C16" s="13">
        <v>0</v>
      </c>
      <c r="D16" s="13">
        <v>56.84</v>
      </c>
      <c r="E16" s="13">
        <v>0</v>
      </c>
      <c r="F16" s="13">
        <v>0</v>
      </c>
      <c r="G16" s="13">
        <v>0</v>
      </c>
      <c r="H16" s="13">
        <v>114.58</v>
      </c>
      <c r="I16" s="13"/>
      <c r="J16" s="13"/>
      <c r="K16" s="2"/>
      <c r="L16" s="2"/>
      <c r="M16" s="2"/>
      <c r="N16" s="2"/>
    </row>
    <row r="17" spans="1:14" ht="12" customHeight="1" x14ac:dyDescent="0.2">
      <c r="A17" s="4" t="s">
        <v>36</v>
      </c>
      <c r="B17" s="2"/>
      <c r="C17" s="13">
        <v>90613</v>
      </c>
      <c r="D17" s="13">
        <v>88201</v>
      </c>
      <c r="E17" s="13">
        <v>89407</v>
      </c>
      <c r="F17" s="13">
        <v>83813</v>
      </c>
      <c r="G17" s="13">
        <v>87215.81</v>
      </c>
      <c r="H17" s="13">
        <v>83813</v>
      </c>
      <c r="I17" s="13"/>
      <c r="J17" s="13"/>
      <c r="K17" s="2"/>
      <c r="L17" s="2"/>
      <c r="M17" s="2"/>
      <c r="N17" s="2"/>
    </row>
    <row r="18" spans="1:14" ht="30.75" customHeight="1" x14ac:dyDescent="0.2">
      <c r="A18" s="4" t="s">
        <v>35</v>
      </c>
      <c r="B18" s="2"/>
      <c r="C18" s="13">
        <v>0</v>
      </c>
      <c r="D18" s="13"/>
      <c r="E18" s="13"/>
      <c r="F18" s="13"/>
      <c r="G18" s="13"/>
      <c r="H18" s="13"/>
      <c r="I18" s="13"/>
      <c r="J18" s="13"/>
      <c r="K18" s="2"/>
      <c r="L18" s="2"/>
      <c r="M18" s="2"/>
      <c r="N18" s="2"/>
    </row>
    <row r="19" spans="1:14" ht="12" customHeight="1" x14ac:dyDescent="0.2">
      <c r="A19" s="4" t="s">
        <v>41</v>
      </c>
      <c r="B19" s="2"/>
      <c r="C19" s="13">
        <v>0</v>
      </c>
      <c r="D19" s="13"/>
      <c r="E19" s="13"/>
      <c r="F19" s="13"/>
      <c r="G19" s="13"/>
      <c r="H19" s="13"/>
      <c r="I19" s="13"/>
      <c r="J19" s="13"/>
      <c r="K19" s="2"/>
      <c r="L19" s="2"/>
      <c r="M19" s="2"/>
      <c r="N19" s="2"/>
    </row>
    <row r="20" spans="1:14" ht="12" customHeight="1" x14ac:dyDescent="0.2">
      <c r="A20" s="4" t="s">
        <v>42</v>
      </c>
      <c r="B20" s="2"/>
      <c r="C20" s="13">
        <v>160</v>
      </c>
      <c r="D20" s="13">
        <v>236</v>
      </c>
      <c r="E20" s="13"/>
      <c r="F20" s="13"/>
      <c r="G20" s="13">
        <v>135</v>
      </c>
      <c r="H20" s="13">
        <v>1023.74</v>
      </c>
      <c r="I20" s="13"/>
      <c r="J20" s="13"/>
      <c r="K20" s="2"/>
      <c r="L20" s="2"/>
      <c r="M20" s="2"/>
      <c r="N20" s="2"/>
    </row>
    <row r="21" spans="1:14" ht="15.75" x14ac:dyDescent="0.2">
      <c r="A21" s="5" t="s">
        <v>43</v>
      </c>
      <c r="B21" s="2"/>
      <c r="C21" s="15">
        <f>SUM(C22:C28)</f>
        <v>626264.71</v>
      </c>
      <c r="D21" s="15">
        <f t="shared" ref="D21:H21" si="2">SUM(D22:D28)</f>
        <v>828840.88</v>
      </c>
      <c r="E21" s="15">
        <f t="shared" si="2"/>
        <v>636048.5199999999</v>
      </c>
      <c r="F21" s="15">
        <f t="shared" si="2"/>
        <v>678711.40999999992</v>
      </c>
      <c r="G21" s="15">
        <f t="shared" si="2"/>
        <v>556421.34</v>
      </c>
      <c r="H21" s="15">
        <f t="shared" si="2"/>
        <v>667269.96</v>
      </c>
      <c r="I21" s="13"/>
      <c r="J21" s="13"/>
      <c r="K21" s="2"/>
      <c r="L21" s="2"/>
      <c r="M21" s="2"/>
      <c r="N21" s="2"/>
    </row>
    <row r="22" spans="1:14" ht="12" customHeight="1" x14ac:dyDescent="0.2">
      <c r="A22" s="6" t="s">
        <v>29</v>
      </c>
      <c r="B22" s="2"/>
      <c r="C22" s="13">
        <v>39444.1</v>
      </c>
      <c r="D22" s="13">
        <v>61699.6</v>
      </c>
      <c r="E22" s="13">
        <v>65568.100000000006</v>
      </c>
      <c r="F22" s="13">
        <v>78262.880000000005</v>
      </c>
      <c r="G22" s="13">
        <v>62570.29</v>
      </c>
      <c r="H22" s="13">
        <v>100391.85</v>
      </c>
      <c r="I22" s="13"/>
      <c r="J22" s="13"/>
      <c r="K22" s="2"/>
      <c r="L22" s="2"/>
      <c r="M22" s="2"/>
      <c r="N22" s="2"/>
    </row>
    <row r="23" spans="1:14" ht="12" customHeight="1" x14ac:dyDescent="0.2">
      <c r="A23" s="4" t="s">
        <v>30</v>
      </c>
      <c r="B23" s="2"/>
      <c r="C23" s="13">
        <v>353688.51</v>
      </c>
      <c r="D23" s="13">
        <v>468535.25</v>
      </c>
      <c r="E23" s="13">
        <v>271446.74</v>
      </c>
      <c r="F23" s="13">
        <v>271446.74</v>
      </c>
      <c r="G23" s="13">
        <v>272746.74</v>
      </c>
      <c r="H23" s="13">
        <v>271446.74</v>
      </c>
      <c r="I23" s="13"/>
      <c r="J23" s="13"/>
      <c r="K23" s="2"/>
      <c r="L23" s="2"/>
      <c r="M23" s="2"/>
      <c r="N23" s="2"/>
    </row>
    <row r="24" spans="1:14" ht="24" customHeight="1" x14ac:dyDescent="0.2">
      <c r="A24" s="4" t="s">
        <v>31</v>
      </c>
      <c r="B24" s="2"/>
      <c r="C24" s="13">
        <v>24661.599999999999</v>
      </c>
      <c r="D24" s="13">
        <v>78761</v>
      </c>
      <c r="E24" s="13">
        <v>0</v>
      </c>
      <c r="F24" s="13">
        <v>0</v>
      </c>
      <c r="G24" s="13">
        <v>44774</v>
      </c>
      <c r="H24" s="13">
        <v>0</v>
      </c>
      <c r="I24" s="13"/>
      <c r="J24" s="13"/>
      <c r="K24" s="2"/>
      <c r="L24" s="2"/>
      <c r="M24" s="2"/>
      <c r="N24" s="2"/>
    </row>
    <row r="25" spans="1:14" ht="12" customHeight="1" x14ac:dyDescent="0.2">
      <c r="A25" s="4" t="s">
        <v>32</v>
      </c>
      <c r="B25" s="2"/>
      <c r="C25" s="13">
        <v>116291.06</v>
      </c>
      <c r="D25" s="13">
        <v>125169.35</v>
      </c>
      <c r="E25" s="13">
        <v>80579.59</v>
      </c>
      <c r="F25" s="13">
        <v>74432.460000000006</v>
      </c>
      <c r="G25" s="13">
        <v>84424.71</v>
      </c>
      <c r="H25" s="13">
        <v>83660.27</v>
      </c>
      <c r="I25" s="13"/>
      <c r="J25" s="13"/>
      <c r="K25" s="2"/>
      <c r="L25" s="2"/>
      <c r="M25" s="2"/>
      <c r="N25" s="2"/>
    </row>
    <row r="26" spans="1:14" ht="12" customHeight="1" x14ac:dyDescent="0.2">
      <c r="A26" s="4" t="s">
        <v>33</v>
      </c>
      <c r="B26" s="2"/>
      <c r="C26" s="13">
        <v>6032</v>
      </c>
      <c r="D26" s="13">
        <v>15822.4</v>
      </c>
      <c r="E26" s="13">
        <v>20586.919999999998</v>
      </c>
      <c r="F26" s="13">
        <v>26866.53</v>
      </c>
      <c r="G26" s="13">
        <v>24070</v>
      </c>
      <c r="H26" s="13">
        <v>13775</v>
      </c>
      <c r="I26" s="13"/>
      <c r="J26" s="13"/>
      <c r="K26" s="2"/>
      <c r="L26" s="2"/>
      <c r="M26" s="2"/>
      <c r="N26" s="2"/>
    </row>
    <row r="27" spans="1:14" ht="12" customHeight="1" x14ac:dyDescent="0.2">
      <c r="A27" s="4" t="s">
        <v>34</v>
      </c>
      <c r="B27" s="2"/>
      <c r="C27" s="13">
        <v>83269.440000000002</v>
      </c>
      <c r="D27" s="13">
        <v>73368.28</v>
      </c>
      <c r="E27" s="13">
        <v>194924.17</v>
      </c>
      <c r="F27" s="13">
        <v>224967.8</v>
      </c>
      <c r="G27" s="13">
        <v>66189.600000000006</v>
      </c>
      <c r="H27" s="13">
        <v>195205.1</v>
      </c>
      <c r="I27" s="13"/>
      <c r="J27" s="13"/>
      <c r="K27" s="2"/>
      <c r="L27" s="2"/>
      <c r="M27" s="2"/>
      <c r="N27" s="2"/>
    </row>
    <row r="28" spans="1:14" ht="12" customHeight="1" x14ac:dyDescent="0.2">
      <c r="A28" s="4" t="s">
        <v>28</v>
      </c>
      <c r="B28" s="2"/>
      <c r="C28" s="13">
        <v>2878</v>
      </c>
      <c r="D28" s="13">
        <v>5485</v>
      </c>
      <c r="E28" s="13">
        <v>2943</v>
      </c>
      <c r="F28" s="13">
        <v>2735</v>
      </c>
      <c r="G28" s="13">
        <v>1646</v>
      </c>
      <c r="H28" s="13">
        <v>2791</v>
      </c>
      <c r="I28" s="13"/>
      <c r="J28" s="13"/>
      <c r="K28" s="2"/>
      <c r="L28" s="2"/>
      <c r="M28" s="2"/>
      <c r="N28" s="2"/>
    </row>
    <row r="29" spans="1:14" ht="12" customHeight="1" x14ac:dyDescent="0.2">
      <c r="A29" s="2" t="s">
        <v>23</v>
      </c>
      <c r="B29" s="2"/>
      <c r="C29" s="13">
        <v>0</v>
      </c>
      <c r="D29" s="13"/>
      <c r="E29" s="13"/>
      <c r="F29" s="13"/>
      <c r="G29" s="13"/>
      <c r="H29" s="13"/>
      <c r="I29" s="13"/>
      <c r="J29" s="13"/>
      <c r="K29" s="2"/>
      <c r="L29" s="2"/>
      <c r="M29" s="2"/>
      <c r="N29" s="2"/>
    </row>
    <row r="30" spans="1:14" ht="12" customHeight="1" x14ac:dyDescent="0.2">
      <c r="A30" s="4" t="s">
        <v>27</v>
      </c>
      <c r="B30" s="2"/>
      <c r="C30" s="13">
        <v>0</v>
      </c>
      <c r="D30" s="13"/>
      <c r="E30" s="13"/>
      <c r="F30" s="13"/>
      <c r="G30" s="13"/>
      <c r="H30" s="13"/>
      <c r="I30" s="13"/>
      <c r="J30" s="13"/>
      <c r="K30" s="2"/>
      <c r="L30" s="2"/>
      <c r="M30" s="2"/>
      <c r="N30" s="2"/>
    </row>
    <row r="31" spans="1:14" ht="21" customHeight="1" x14ac:dyDescent="0.2">
      <c r="A31" s="5" t="s">
        <v>81</v>
      </c>
      <c r="B31" s="2"/>
      <c r="C31" s="13"/>
      <c r="D31" s="13"/>
      <c r="E31" s="13"/>
      <c r="F31" s="13"/>
      <c r="G31" s="13"/>
      <c r="H31" s="13"/>
      <c r="I31" s="13"/>
      <c r="J31" s="13"/>
      <c r="K31" s="2"/>
      <c r="L31" s="2"/>
      <c r="M31" s="2"/>
      <c r="N31" s="2"/>
    </row>
    <row r="32" spans="1:14" ht="12" customHeight="1" x14ac:dyDescent="0.2">
      <c r="A32" s="4" t="s">
        <v>44</v>
      </c>
      <c r="B32" s="2"/>
      <c r="C32" s="13"/>
      <c r="D32" s="13"/>
      <c r="E32" s="13"/>
      <c r="F32" s="13"/>
      <c r="G32" s="13"/>
      <c r="H32" s="13"/>
      <c r="I32" s="13"/>
      <c r="J32" s="13"/>
      <c r="K32" s="2"/>
      <c r="L32" s="2"/>
      <c r="M32" s="2"/>
      <c r="N32" s="2"/>
    </row>
    <row r="33" spans="1:14" ht="12" customHeight="1" x14ac:dyDescent="0.2">
      <c r="A33" s="4" t="s">
        <v>45</v>
      </c>
      <c r="B33" s="2"/>
      <c r="C33" s="13"/>
      <c r="D33" s="13"/>
      <c r="E33" s="13"/>
      <c r="F33" s="13"/>
      <c r="G33" s="13"/>
      <c r="H33" s="13"/>
      <c r="I33" s="13"/>
      <c r="J33" s="13"/>
      <c r="K33" s="2"/>
      <c r="L33" s="2"/>
      <c r="M33" s="2"/>
      <c r="N33" s="2"/>
    </row>
    <row r="34" spans="1:14" ht="12" customHeight="1" x14ac:dyDescent="0.2">
      <c r="A34" s="4" t="s">
        <v>46</v>
      </c>
      <c r="B34" s="2"/>
      <c r="C34" s="13"/>
      <c r="D34" s="13"/>
      <c r="E34" s="13"/>
      <c r="F34" s="13"/>
      <c r="G34" s="13"/>
      <c r="H34" s="13"/>
      <c r="I34" s="13"/>
      <c r="J34" s="13"/>
      <c r="K34" s="2"/>
      <c r="L34" s="2"/>
      <c r="M34" s="2"/>
      <c r="N34" s="2"/>
    </row>
    <row r="35" spans="1:14" ht="12" customHeight="1" x14ac:dyDescent="0.2">
      <c r="A35" s="2" t="s">
        <v>24</v>
      </c>
      <c r="B35" s="2"/>
      <c r="C35" s="13"/>
      <c r="D35" s="13"/>
      <c r="E35" s="13"/>
      <c r="F35" s="13"/>
      <c r="G35" s="13"/>
      <c r="H35" s="13"/>
      <c r="I35" s="13"/>
      <c r="J35" s="13"/>
      <c r="K35" s="2"/>
      <c r="L35" s="2"/>
      <c r="M35" s="2"/>
      <c r="N35" s="2"/>
    </row>
    <row r="36" spans="1:14" ht="12" customHeight="1" x14ac:dyDescent="0.2">
      <c r="A36" s="2" t="s">
        <v>25</v>
      </c>
      <c r="B36" s="2"/>
      <c r="C36" s="13"/>
      <c r="D36" s="13"/>
      <c r="E36" s="13"/>
      <c r="F36" s="13"/>
      <c r="G36" s="13"/>
      <c r="H36" s="13"/>
      <c r="I36" s="13"/>
      <c r="J36" s="13"/>
      <c r="K36" s="2"/>
      <c r="L36" s="2"/>
      <c r="M36" s="2"/>
      <c r="N36" s="2"/>
    </row>
    <row r="37" spans="1:14" ht="12" customHeight="1" x14ac:dyDescent="0.2">
      <c r="A37" s="4" t="s">
        <v>47</v>
      </c>
      <c r="B37" s="2"/>
      <c r="C37" s="13"/>
      <c r="D37" s="13"/>
      <c r="E37" s="13"/>
      <c r="F37" s="13"/>
      <c r="G37" s="13"/>
      <c r="H37" s="13"/>
      <c r="I37" s="13"/>
      <c r="J37" s="13"/>
      <c r="K37" s="2"/>
      <c r="L37" s="2"/>
      <c r="M37" s="2"/>
      <c r="N37" s="2"/>
    </row>
    <row r="38" spans="1:14" ht="12" customHeight="1" x14ac:dyDescent="0.2">
      <c r="A38" s="4" t="s">
        <v>48</v>
      </c>
      <c r="B38" s="2"/>
      <c r="C38" s="13"/>
      <c r="D38" s="13"/>
      <c r="E38" s="13"/>
      <c r="F38" s="13"/>
      <c r="G38" s="13"/>
      <c r="H38" s="13"/>
      <c r="I38" s="13"/>
      <c r="J38" s="13"/>
      <c r="K38" s="2"/>
      <c r="L38" s="2"/>
      <c r="M38" s="2"/>
      <c r="N38" s="2"/>
    </row>
    <row r="39" spans="1:14" ht="12" customHeight="1" x14ac:dyDescent="0.2">
      <c r="A39" s="4" t="s">
        <v>49</v>
      </c>
      <c r="B39" s="2"/>
      <c r="C39" s="13"/>
      <c r="D39" s="13"/>
      <c r="E39" s="13"/>
      <c r="F39" s="13"/>
      <c r="G39" s="13"/>
      <c r="H39" s="13"/>
      <c r="I39" s="13"/>
      <c r="J39" s="13"/>
      <c r="K39" s="2"/>
      <c r="L39" s="2"/>
      <c r="M39" s="2"/>
      <c r="N39" s="2"/>
    </row>
    <row r="40" spans="1:14" ht="12" customHeight="1" x14ac:dyDescent="0.2">
      <c r="A40" s="4" t="s">
        <v>50</v>
      </c>
      <c r="B40" s="2"/>
      <c r="C40" s="13"/>
      <c r="D40" s="13"/>
      <c r="E40" s="13"/>
      <c r="F40" s="13"/>
      <c r="G40" s="13"/>
      <c r="H40" s="13"/>
      <c r="I40" s="13"/>
      <c r="J40" s="13"/>
      <c r="K40" s="2"/>
      <c r="L40" s="2"/>
      <c r="M40" s="2"/>
      <c r="N40" s="2"/>
    </row>
    <row r="41" spans="1:14" ht="15.75" x14ac:dyDescent="0.2">
      <c r="A41" s="5" t="s">
        <v>51</v>
      </c>
      <c r="B41" s="2"/>
      <c r="C41" s="15">
        <f>SUM(C42:C49)</f>
        <v>21259.41</v>
      </c>
      <c r="D41" s="15">
        <f t="shared" ref="D41:H41" si="3">SUM(D42:D49)</f>
        <v>21195.940000000002</v>
      </c>
      <c r="E41" s="15">
        <f t="shared" si="3"/>
        <v>21577.91</v>
      </c>
      <c r="F41" s="15">
        <f t="shared" si="3"/>
        <v>22470</v>
      </c>
      <c r="G41" s="15">
        <f t="shared" si="3"/>
        <v>22394.620000000003</v>
      </c>
      <c r="H41" s="15">
        <f t="shared" si="3"/>
        <v>29271.83</v>
      </c>
      <c r="I41" s="13"/>
      <c r="J41" s="13"/>
      <c r="K41" s="2"/>
      <c r="L41" s="2"/>
      <c r="M41" s="2"/>
      <c r="N41" s="2"/>
    </row>
    <row r="42" spans="1:14" ht="12" customHeight="1" x14ac:dyDescent="0.2">
      <c r="A42" s="4" t="s">
        <v>26</v>
      </c>
      <c r="B42" s="2"/>
      <c r="C42" s="13">
        <f>10950.71-117.32</f>
        <v>10833.39</v>
      </c>
      <c r="D42" s="13">
        <f>10929.95-117.32</f>
        <v>10812.630000000001</v>
      </c>
      <c r="E42" s="13">
        <f>11431.73-117.32</f>
        <v>11314.41</v>
      </c>
      <c r="F42" s="13">
        <f>11557.8-117.32</f>
        <v>11440.48</v>
      </c>
      <c r="G42" s="13">
        <f>11610.87-117.32</f>
        <v>11493.550000000001</v>
      </c>
      <c r="H42" s="13">
        <f>19205.3-117.32</f>
        <v>19087.98</v>
      </c>
      <c r="I42" s="13"/>
      <c r="J42" s="13"/>
      <c r="K42" s="2"/>
      <c r="L42" s="2"/>
      <c r="M42" s="2"/>
      <c r="N42" s="2"/>
    </row>
    <row r="43" spans="1:14" ht="12" customHeight="1" x14ac:dyDescent="0.2">
      <c r="A43" s="4" t="s">
        <v>61</v>
      </c>
      <c r="B43" s="2"/>
      <c r="C43" s="13">
        <v>117.32</v>
      </c>
      <c r="D43" s="13">
        <v>117.32</v>
      </c>
      <c r="E43" s="13">
        <v>117.32</v>
      </c>
      <c r="F43" s="13">
        <v>117.32</v>
      </c>
      <c r="G43" s="13">
        <v>117.32</v>
      </c>
      <c r="H43" s="13">
        <v>117.32</v>
      </c>
      <c r="I43" s="13"/>
      <c r="J43" s="13"/>
      <c r="K43" s="2"/>
      <c r="L43" s="2"/>
      <c r="M43" s="2"/>
      <c r="N43" s="2"/>
    </row>
    <row r="44" spans="1:14" ht="12" customHeight="1" x14ac:dyDescent="0.2">
      <c r="A44" s="4" t="s">
        <v>52</v>
      </c>
      <c r="B44" s="2"/>
      <c r="C44" s="13">
        <v>0</v>
      </c>
      <c r="D44" s="13"/>
      <c r="E44" s="13"/>
      <c r="F44" s="13"/>
      <c r="G44" s="13"/>
      <c r="H44" s="13"/>
      <c r="I44" s="13"/>
      <c r="J44" s="13"/>
      <c r="K44" s="2"/>
      <c r="L44" s="2"/>
      <c r="M44" s="2"/>
      <c r="N44" s="2"/>
    </row>
    <row r="45" spans="1:14" ht="12" customHeight="1" x14ac:dyDescent="0.2">
      <c r="A45" s="4" t="s">
        <v>62</v>
      </c>
      <c r="B45" s="2"/>
      <c r="C45" s="13">
        <v>0</v>
      </c>
      <c r="D45" s="13"/>
      <c r="E45" s="13"/>
      <c r="F45" s="13"/>
      <c r="G45" s="13"/>
      <c r="H45" s="13"/>
      <c r="I45" s="13"/>
      <c r="J45" s="13"/>
      <c r="K45" s="2"/>
      <c r="L45" s="2"/>
      <c r="M45" s="2"/>
      <c r="N45" s="2"/>
    </row>
    <row r="46" spans="1:14" ht="12" customHeight="1" x14ac:dyDescent="0.2">
      <c r="A46" s="4" t="s">
        <v>63</v>
      </c>
      <c r="B46" s="2"/>
      <c r="C46" s="13">
        <v>10308.700000000001</v>
      </c>
      <c r="D46" s="13">
        <v>10265.99</v>
      </c>
      <c r="E46" s="13">
        <v>10146.18</v>
      </c>
      <c r="F46" s="13">
        <v>10912.2</v>
      </c>
      <c r="G46" s="13">
        <v>10783.75</v>
      </c>
      <c r="H46" s="13">
        <v>10066.530000000001</v>
      </c>
      <c r="I46" s="13"/>
      <c r="J46" s="13"/>
      <c r="K46" s="2"/>
      <c r="L46" s="2"/>
      <c r="M46" s="2"/>
      <c r="N46" s="2"/>
    </row>
    <row r="47" spans="1:14" ht="12" customHeight="1" x14ac:dyDescent="0.2">
      <c r="A47" s="4" t="s">
        <v>64</v>
      </c>
      <c r="B47" s="2"/>
      <c r="C47" s="13"/>
      <c r="D47" s="13"/>
      <c r="E47" s="13"/>
      <c r="F47" s="13"/>
      <c r="G47" s="13"/>
      <c r="H47" s="13"/>
      <c r="I47" s="13"/>
      <c r="J47" s="13"/>
      <c r="K47" s="2"/>
      <c r="L47" s="2"/>
      <c r="M47" s="2"/>
      <c r="N47" s="2"/>
    </row>
    <row r="48" spans="1:14" ht="12" customHeight="1" x14ac:dyDescent="0.2">
      <c r="A48" s="2" t="s">
        <v>53</v>
      </c>
      <c r="B48" s="2"/>
      <c r="C48" s="13"/>
      <c r="D48" s="13"/>
      <c r="E48" s="13"/>
      <c r="F48" s="13"/>
      <c r="G48" s="13"/>
      <c r="H48" s="13"/>
      <c r="I48" s="13"/>
      <c r="J48" s="13"/>
      <c r="K48" s="2"/>
      <c r="L48" s="2"/>
      <c r="M48" s="2"/>
      <c r="N48" s="2"/>
    </row>
    <row r="49" spans="1:14" ht="12" customHeight="1" x14ac:dyDescent="0.2">
      <c r="A49" s="2" t="s">
        <v>54</v>
      </c>
      <c r="B49" s="2"/>
      <c r="C49" s="13"/>
      <c r="D49" s="13"/>
      <c r="E49" s="13"/>
      <c r="F49" s="13"/>
      <c r="G49" s="13"/>
      <c r="H49" s="13"/>
      <c r="I49" s="13"/>
      <c r="J49" s="13"/>
      <c r="K49" s="2"/>
      <c r="L49" s="2"/>
      <c r="M49" s="2"/>
      <c r="N49" s="2"/>
    </row>
    <row r="50" spans="1:14" ht="15.75" x14ac:dyDescent="0.2">
      <c r="A50" s="5" t="s">
        <v>65</v>
      </c>
      <c r="B50" s="2"/>
      <c r="C50" s="13"/>
      <c r="D50" s="13"/>
      <c r="E50" s="13"/>
      <c r="F50" s="13"/>
      <c r="G50" s="13"/>
      <c r="H50" s="13"/>
      <c r="I50" s="13"/>
      <c r="J50" s="13"/>
      <c r="K50" s="2"/>
      <c r="L50" s="2"/>
      <c r="M50" s="2"/>
      <c r="N50" s="2"/>
    </row>
    <row r="51" spans="1:14" ht="12" customHeight="1" x14ac:dyDescent="0.2">
      <c r="A51" s="4" t="s">
        <v>66</v>
      </c>
      <c r="B51" s="2"/>
      <c r="C51" s="13"/>
      <c r="D51" s="13"/>
      <c r="E51" s="13"/>
      <c r="F51" s="13"/>
      <c r="G51" s="13"/>
      <c r="H51" s="13"/>
      <c r="I51" s="13"/>
      <c r="J51" s="13"/>
      <c r="K51" s="2"/>
      <c r="L51" s="2"/>
      <c r="M51" s="2"/>
      <c r="N51" s="2"/>
    </row>
    <row r="52" spans="1:14" ht="12" customHeight="1" x14ac:dyDescent="0.2">
      <c r="A52" s="4" t="s">
        <v>67</v>
      </c>
      <c r="B52" s="2"/>
      <c r="C52" s="13"/>
      <c r="D52" s="13"/>
      <c r="E52" s="13"/>
      <c r="F52" s="13"/>
      <c r="G52" s="13"/>
      <c r="H52" s="13"/>
      <c r="I52" s="13"/>
      <c r="J52" s="13"/>
      <c r="K52" s="2"/>
      <c r="L52" s="2"/>
      <c r="M52" s="2"/>
      <c r="N52" s="2"/>
    </row>
    <row r="53" spans="1:14" ht="12" customHeight="1" x14ac:dyDescent="0.2">
      <c r="A53" s="4" t="s">
        <v>68</v>
      </c>
      <c r="B53" s="2"/>
      <c r="C53" s="13"/>
      <c r="D53" s="13"/>
      <c r="E53" s="13"/>
      <c r="F53" s="13"/>
      <c r="G53" s="13"/>
      <c r="H53" s="13"/>
      <c r="I53" s="13"/>
      <c r="J53" s="13"/>
      <c r="K53" s="2"/>
      <c r="L53" s="2"/>
      <c r="M53" s="2"/>
      <c r="N53" s="2"/>
    </row>
    <row r="54" spans="1:14" ht="31.5" x14ac:dyDescent="0.2">
      <c r="A54" s="5" t="s">
        <v>69</v>
      </c>
      <c r="B54" s="2"/>
      <c r="C54" s="13"/>
      <c r="D54" s="13"/>
      <c r="E54" s="13"/>
      <c r="F54" s="13"/>
      <c r="G54" s="13"/>
      <c r="H54" s="13"/>
      <c r="I54" s="13"/>
      <c r="J54" s="13"/>
      <c r="K54" s="2"/>
      <c r="L54" s="2"/>
      <c r="M54" s="2"/>
      <c r="N54" s="2"/>
    </row>
    <row r="55" spans="1:14" ht="12" customHeight="1" x14ac:dyDescent="0.2">
      <c r="A55" s="4" t="s">
        <v>70</v>
      </c>
      <c r="B55" s="2"/>
      <c r="C55" s="13"/>
      <c r="D55" s="13"/>
      <c r="E55" s="13"/>
      <c r="F55" s="13"/>
      <c r="G55" s="13"/>
      <c r="H55" s="13"/>
      <c r="I55" s="13"/>
      <c r="J55" s="13"/>
      <c r="K55" s="2"/>
      <c r="L55" s="2"/>
      <c r="M55" s="2"/>
      <c r="N55" s="2"/>
    </row>
    <row r="56" spans="1:14" ht="12" customHeight="1" x14ac:dyDescent="0.2">
      <c r="A56" s="4" t="s">
        <v>71</v>
      </c>
      <c r="B56" s="2"/>
      <c r="C56" s="13"/>
      <c r="D56" s="13"/>
      <c r="E56" s="13"/>
      <c r="F56" s="13"/>
      <c r="G56" s="13"/>
      <c r="H56" s="13"/>
      <c r="I56" s="13"/>
      <c r="J56" s="13"/>
      <c r="K56" s="2"/>
      <c r="L56" s="2"/>
      <c r="M56" s="2"/>
      <c r="N56" s="2"/>
    </row>
    <row r="57" spans="1:14" ht="12" customHeight="1" x14ac:dyDescent="0.2">
      <c r="A57" s="4" t="s">
        <v>72</v>
      </c>
      <c r="B57" s="2"/>
      <c r="C57" s="13"/>
      <c r="D57" s="13"/>
      <c r="E57" s="13"/>
      <c r="F57" s="13"/>
      <c r="G57" s="13"/>
      <c r="H57" s="13"/>
      <c r="I57" s="13"/>
      <c r="J57" s="13"/>
      <c r="K57" s="2"/>
      <c r="L57" s="2"/>
      <c r="M57" s="2"/>
      <c r="N57" s="2"/>
    </row>
    <row r="58" spans="1:14" ht="12" customHeight="1" x14ac:dyDescent="0.2">
      <c r="A58" s="4" t="s">
        <v>73</v>
      </c>
      <c r="B58" s="2"/>
      <c r="C58" s="13"/>
      <c r="D58" s="13"/>
      <c r="E58" s="13"/>
      <c r="F58" s="13"/>
      <c r="G58" s="13"/>
      <c r="H58" s="13"/>
      <c r="I58" s="13"/>
      <c r="J58" s="13"/>
      <c r="K58" s="2"/>
      <c r="L58" s="2"/>
      <c r="M58" s="2"/>
      <c r="N58" s="2"/>
    </row>
    <row r="59" spans="1:14" ht="12" customHeight="1" x14ac:dyDescent="0.2">
      <c r="A59" s="4" t="s">
        <v>74</v>
      </c>
      <c r="B59" s="2"/>
      <c r="C59" s="13"/>
      <c r="D59" s="13"/>
      <c r="E59" s="13"/>
      <c r="F59" s="13"/>
      <c r="G59" s="13"/>
      <c r="H59" s="13"/>
      <c r="I59" s="13"/>
      <c r="J59" s="13"/>
      <c r="K59" s="2"/>
      <c r="L59" s="2"/>
      <c r="M59" s="2"/>
      <c r="N59" s="2"/>
    </row>
    <row r="60" spans="1:14" ht="12" customHeight="1" x14ac:dyDescent="0.2">
      <c r="A60" s="4" t="s">
        <v>75</v>
      </c>
      <c r="B60" s="2"/>
      <c r="C60" s="13"/>
      <c r="D60" s="13"/>
      <c r="E60" s="13"/>
      <c r="F60" s="13"/>
      <c r="G60" s="13"/>
      <c r="H60" s="13"/>
      <c r="I60" s="13"/>
      <c r="J60" s="13"/>
      <c r="K60" s="2"/>
      <c r="L60" s="2"/>
      <c r="M60" s="2"/>
      <c r="N60" s="2"/>
    </row>
    <row r="61" spans="1:14" ht="15.75" x14ac:dyDescent="0.2">
      <c r="A61" s="5" t="s">
        <v>76</v>
      </c>
      <c r="B61" s="2"/>
      <c r="C61" s="13"/>
      <c r="D61" s="13"/>
      <c r="E61" s="13"/>
      <c r="F61" s="13"/>
      <c r="G61" s="13"/>
      <c r="H61" s="13"/>
      <c r="I61" s="13"/>
      <c r="J61" s="13"/>
      <c r="K61" s="2"/>
      <c r="L61" s="2"/>
      <c r="M61" s="2"/>
      <c r="N61" s="2"/>
    </row>
    <row r="62" spans="1:14" ht="12" customHeight="1" x14ac:dyDescent="0.2">
      <c r="A62" s="2" t="s">
        <v>55</v>
      </c>
      <c r="B62" s="2"/>
      <c r="C62" s="13"/>
      <c r="D62" s="13"/>
      <c r="E62" s="13"/>
      <c r="F62" s="13"/>
      <c r="G62" s="13"/>
      <c r="H62" s="13"/>
      <c r="I62" s="13"/>
      <c r="J62" s="13"/>
      <c r="K62" s="2"/>
      <c r="L62" s="2"/>
      <c r="M62" s="2"/>
      <c r="N62" s="2"/>
    </row>
    <row r="63" spans="1:14" ht="12" customHeight="1" x14ac:dyDescent="0.2">
      <c r="A63" s="2" t="s">
        <v>56</v>
      </c>
      <c r="B63" s="2"/>
      <c r="C63" s="13"/>
      <c r="D63" s="13"/>
      <c r="E63" s="13"/>
      <c r="F63" s="13"/>
      <c r="G63" s="13"/>
      <c r="H63" s="13"/>
      <c r="I63" s="13"/>
      <c r="J63" s="13"/>
      <c r="K63" s="2"/>
      <c r="L63" s="2"/>
      <c r="M63" s="2"/>
      <c r="N63" s="2"/>
    </row>
    <row r="64" spans="1:14" ht="12" customHeight="1" x14ac:dyDescent="0.2">
      <c r="A64" s="4" t="s">
        <v>77</v>
      </c>
      <c r="B64" s="2"/>
      <c r="C64" s="13"/>
      <c r="D64" s="13"/>
      <c r="E64" s="13"/>
      <c r="F64" s="13"/>
      <c r="G64" s="13"/>
      <c r="H64" s="13"/>
      <c r="I64" s="13"/>
      <c r="J64" s="13"/>
      <c r="K64" s="2"/>
      <c r="L64" s="2"/>
      <c r="M64" s="2"/>
      <c r="N64" s="2"/>
    </row>
    <row r="65" spans="1:14" ht="15.75" x14ac:dyDescent="0.2">
      <c r="A65" s="5" t="s">
        <v>57</v>
      </c>
      <c r="B65" s="2"/>
      <c r="C65" s="13"/>
      <c r="D65" s="13"/>
      <c r="E65" s="13"/>
      <c r="F65" s="13"/>
      <c r="G65" s="13"/>
      <c r="H65" s="13"/>
      <c r="I65" s="13"/>
      <c r="J65" s="13"/>
      <c r="K65" s="2"/>
      <c r="L65" s="2"/>
      <c r="M65" s="2"/>
      <c r="N65" s="2"/>
    </row>
    <row r="66" spans="1:14" ht="12" customHeight="1" x14ac:dyDescent="0.2">
      <c r="A66" s="4" t="s">
        <v>78</v>
      </c>
      <c r="B66" s="2"/>
      <c r="C66" s="13"/>
      <c r="D66" s="13"/>
      <c r="E66" s="13"/>
      <c r="F66" s="13"/>
      <c r="G66" s="13"/>
      <c r="H66" s="13"/>
      <c r="I66" s="13"/>
      <c r="J66" s="13"/>
      <c r="K66" s="2"/>
      <c r="L66" s="2"/>
      <c r="M66" s="2"/>
      <c r="N66" s="2"/>
    </row>
    <row r="67" spans="1:14" ht="12" customHeight="1" x14ac:dyDescent="0.2">
      <c r="A67" s="4" t="s">
        <v>79</v>
      </c>
      <c r="B67" s="2"/>
      <c r="C67" s="13"/>
      <c r="D67" s="13"/>
      <c r="E67" s="13"/>
      <c r="F67" s="13"/>
      <c r="G67" s="13"/>
      <c r="H67" s="13"/>
      <c r="I67" s="13"/>
      <c r="J67" s="13"/>
      <c r="K67" s="2"/>
      <c r="L67" s="2"/>
      <c r="M67" s="2"/>
      <c r="N67" s="2"/>
    </row>
    <row r="68" spans="1:14" ht="12" customHeight="1" x14ac:dyDescent="0.2">
      <c r="A68" s="2" t="s">
        <v>58</v>
      </c>
      <c r="B68" s="2"/>
      <c r="C68" s="13"/>
      <c r="D68" s="13"/>
      <c r="E68" s="13"/>
      <c r="F68" s="13"/>
      <c r="G68" s="13"/>
      <c r="H68" s="13"/>
      <c r="I68" s="13"/>
      <c r="J68" s="13"/>
      <c r="K68" s="2"/>
      <c r="L68" s="2"/>
      <c r="M68" s="2"/>
      <c r="N68" s="2"/>
    </row>
    <row r="69" spans="1:14" ht="12" customHeight="1" x14ac:dyDescent="0.2">
      <c r="A69" s="2" t="s">
        <v>59</v>
      </c>
      <c r="B69" s="2"/>
      <c r="C69" s="13"/>
      <c r="D69" s="13"/>
      <c r="E69" s="13"/>
      <c r="F69" s="13"/>
      <c r="G69" s="13"/>
      <c r="H69" s="13"/>
      <c r="I69" s="13"/>
      <c r="J69" s="13"/>
      <c r="K69" s="2"/>
      <c r="L69" s="2"/>
      <c r="M69" s="2"/>
      <c r="N69" s="2"/>
    </row>
    <row r="70" spans="1:14" ht="12" customHeight="1" x14ac:dyDescent="0.2">
      <c r="A70" s="2" t="s">
        <v>60</v>
      </c>
      <c r="B70" s="2"/>
      <c r="C70" s="13"/>
      <c r="D70" s="13"/>
      <c r="E70" s="13"/>
      <c r="F70" s="13"/>
      <c r="G70" s="13"/>
      <c r="H70" s="13"/>
      <c r="I70" s="13"/>
      <c r="J70" s="13"/>
      <c r="K70" s="2"/>
      <c r="L70" s="2"/>
      <c r="M70" s="2"/>
      <c r="N70" s="2"/>
    </row>
    <row r="71" spans="1:14" ht="12" customHeight="1" x14ac:dyDescent="0.2">
      <c r="A71" s="4" t="s">
        <v>80</v>
      </c>
      <c r="B71" s="2"/>
      <c r="C71" s="13"/>
      <c r="D71" s="13"/>
      <c r="E71" s="13"/>
      <c r="F71" s="13"/>
      <c r="G71" s="13"/>
      <c r="H71" s="13"/>
      <c r="I71" s="13"/>
      <c r="J71" s="13"/>
      <c r="K71" s="2"/>
      <c r="L71" s="2"/>
      <c r="M71" s="2"/>
      <c r="N71" s="2"/>
    </row>
    <row r="72" spans="1:14" ht="12.75" x14ac:dyDescent="0.2">
      <c r="A72" s="4" t="s">
        <v>82</v>
      </c>
      <c r="B72" s="2"/>
      <c r="C72" s="13"/>
      <c r="D72" s="13"/>
      <c r="E72" s="13"/>
      <c r="F72" s="13"/>
      <c r="G72" s="13"/>
      <c r="H72" s="13"/>
      <c r="I72" s="13"/>
      <c r="J72" s="13"/>
      <c r="K72" s="2"/>
      <c r="L72" s="2"/>
      <c r="M72" s="2"/>
      <c r="N72" s="2"/>
    </row>
    <row r="73" spans="1:14" ht="12" customHeight="1" x14ac:dyDescent="0.2">
      <c r="C73" s="19" t="s">
        <v>84</v>
      </c>
      <c r="D73" s="19"/>
      <c r="E73" s="19"/>
      <c r="F73" s="19"/>
      <c r="G73" s="19"/>
      <c r="H73" s="19"/>
      <c r="I73" s="19"/>
      <c r="J73" s="19"/>
      <c r="K73" s="19"/>
      <c r="L73" s="19"/>
    </row>
  </sheetData>
  <mergeCells count="2">
    <mergeCell ref="A1:N1"/>
    <mergeCell ref="C73:L73"/>
  </mergeCells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lvazquez</cp:lastModifiedBy>
  <cp:lastPrinted>2017-08-25T18:47:22Z</cp:lastPrinted>
  <dcterms:created xsi:type="dcterms:W3CDTF">2017-08-21T23:40:29Z</dcterms:created>
  <dcterms:modified xsi:type="dcterms:W3CDTF">2017-09-04T20:42:47Z</dcterms:modified>
</cp:coreProperties>
</file>